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554" activeTab="0"/>
  </bookViews>
  <sheets>
    <sheet name="15 руб. " sheetId="1" r:id="rId1"/>
  </sheets>
  <definedNames>
    <definedName name="_xlnm.Print_Area" localSheetId="0">'15 руб. '!$A$1:$P$91</definedName>
  </definedNames>
  <calcPr fullCalcOnLoad="1"/>
</workbook>
</file>

<file path=xl/sharedStrings.xml><?xml version="1.0" encoding="utf-8"?>
<sst xmlns="http://schemas.openxmlformats.org/spreadsheetml/2006/main" count="59" uniqueCount="39">
  <si>
    <t>№ 7 "Карандашная фабрика - п. Лоскутово"</t>
  </si>
  <si>
    <t>Стоимость 1 пассажирокилометра, руб.</t>
  </si>
  <si>
    <t>Расстояние, км</t>
  </si>
  <si>
    <t>Стоимость проезда по городу, руб.</t>
  </si>
  <si>
    <t>Карандашная фабрика</t>
  </si>
  <si>
    <t>Геолог</t>
  </si>
  <si>
    <t>Просторный</t>
  </si>
  <si>
    <t>Ключи</t>
  </si>
  <si>
    <t>Предтеченск</t>
  </si>
  <si>
    <t>Пороховые склады</t>
  </si>
  <si>
    <t>Апрель</t>
  </si>
  <si>
    <t>1-е мичуринские</t>
  </si>
  <si>
    <t>2-е мичуринские</t>
  </si>
  <si>
    <t>Томское ДРСУ</t>
  </si>
  <si>
    <t>Лоскутово нач.</t>
  </si>
  <si>
    <t>Лоскутово</t>
  </si>
  <si>
    <t>Стоимость проезда, руб.</t>
  </si>
  <si>
    <t>Дачный городок</t>
  </si>
  <si>
    <t>Водозабор</t>
  </si>
  <si>
    <t>Кайдаловка</t>
  </si>
  <si>
    <t>Торговый центр</t>
  </si>
  <si>
    <t>с. Дзержинское</t>
  </si>
  <si>
    <t>скидка пенсионерам, %</t>
  </si>
  <si>
    <t>пост.АТО от 11.02.2013 № 45а</t>
  </si>
  <si>
    <t>с. Тимирязевское</t>
  </si>
  <si>
    <t>п. Геологов</t>
  </si>
  <si>
    <t>п. Просторный</t>
  </si>
  <si>
    <t>п. Ключи</t>
  </si>
  <si>
    <t>п. Предтеченск</t>
  </si>
  <si>
    <t>п. Апрель</t>
  </si>
  <si>
    <t xml:space="preserve">п. Лоскутово </t>
  </si>
  <si>
    <t>Кольцевая-Лоскутовская</t>
  </si>
  <si>
    <t>№ 81 "пл. Ленина - с. Дзержинское"</t>
  </si>
  <si>
    <t>пл. Ленина</t>
  </si>
  <si>
    <t>86 квартал</t>
  </si>
  <si>
    <t>Асфальтобетонный завод</t>
  </si>
  <si>
    <t>Предельные (максимальные) размеры тарифов на перевозку пассажиров в транспорте общего пользования (автобусе) в пригородном сообщении в пределах муниципального образования "Город Томск"</t>
  </si>
  <si>
    <t>Приложение №2</t>
  </si>
  <si>
    <t>Стоимость проезда (для пенсионеров по возрасту),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</si>
</sst>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%"/>
  </numFmts>
  <fonts count="17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2" borderId="0" xfId="0" applyFill="1" applyAlignment="1">
      <alignment/>
    </xf>
    <xf numFmtId="164" fontId="3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64" fontId="2" fillId="0" borderId="2" xfId="0" applyNumberFormat="1" applyFont="1" applyFill="1" applyBorder="1" applyAlignment="1">
      <alignment horizontal="center"/>
    </xf>
    <xf numFmtId="16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4" fontId="3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 wrapText="1"/>
    </xf>
    <xf numFmtId="1" fontId="14" fillId="0" borderId="1" xfId="0" applyNumberFormat="1" applyFont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" fontId="15" fillId="0" borderId="1" xfId="0" applyNumberFormat="1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1" fontId="15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view="pageBreakPreview" zoomScaleSheetLayoutView="100" workbookViewId="0" topLeftCell="A30">
      <selection activeCell="J70" sqref="J70"/>
    </sheetView>
  </sheetViews>
  <sheetFormatPr defaultColWidth="9.00390625" defaultRowHeight="12.75"/>
  <cols>
    <col min="10" max="10" width="11.625" style="0" customWidth="1"/>
    <col min="12" max="12" width="8.125" style="0" customWidth="1"/>
    <col min="13" max="13" width="10.625" style="0" customWidth="1"/>
    <col min="14" max="14" width="9.75390625" style="0" customWidth="1"/>
    <col min="15" max="15" width="33.375" style="0" customWidth="1"/>
    <col min="16" max="16" width="34.625" style="0" hidden="1" customWidth="1"/>
    <col min="17" max="17" width="9.75390625" style="0" bestFit="1" customWidth="1"/>
  </cols>
  <sheetData>
    <row r="1" spans="1:15" ht="20.25">
      <c r="A1" s="5"/>
      <c r="B1" s="5"/>
      <c r="C1" s="5"/>
      <c r="D1" s="5"/>
      <c r="E1" s="5"/>
      <c r="F1" s="5"/>
      <c r="G1" s="5"/>
      <c r="H1" s="5"/>
      <c r="J1" s="13"/>
      <c r="K1" s="12"/>
      <c r="L1" s="12"/>
      <c r="M1" s="1"/>
      <c r="O1" s="14" t="s">
        <v>37</v>
      </c>
    </row>
    <row r="2" spans="1:13" ht="20.25">
      <c r="A2" s="5"/>
      <c r="B2" s="5"/>
      <c r="C2" s="5"/>
      <c r="D2" s="5"/>
      <c r="E2" s="5"/>
      <c r="F2" s="5"/>
      <c r="G2" s="5"/>
      <c r="H2" s="5"/>
      <c r="J2" s="13"/>
      <c r="K2" s="12"/>
      <c r="L2" s="12"/>
      <c r="M2" s="2"/>
    </row>
    <row r="3" spans="1:15" ht="66" customHeight="1">
      <c r="A3" s="40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2" ht="24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6" s="19" customFormat="1" ht="20.25" customHeight="1">
      <c r="A5" s="34" t="s">
        <v>0</v>
      </c>
      <c r="B5" s="26"/>
      <c r="C5" s="26"/>
      <c r="D5" s="26"/>
      <c r="E5" s="26"/>
      <c r="F5" s="26"/>
      <c r="G5" s="26"/>
      <c r="H5" s="26"/>
      <c r="I5" s="26"/>
      <c r="J5" s="39"/>
      <c r="K5" s="39"/>
      <c r="L5" s="39"/>
      <c r="M5" s="35"/>
      <c r="N5" s="35"/>
      <c r="O5" s="35"/>
      <c r="P5" s="35"/>
    </row>
    <row r="6" spans="1:20" ht="11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1"/>
      <c r="N6" s="22" t="s">
        <v>1</v>
      </c>
      <c r="O6" s="29">
        <v>1.5084</v>
      </c>
      <c r="P6" s="30" t="s">
        <v>23</v>
      </c>
      <c r="Q6" s="30"/>
      <c r="R6" s="30"/>
      <c r="S6" s="21"/>
      <c r="T6" s="31"/>
    </row>
    <row r="7" spans="1:20" ht="18.75" customHeight="1" hidden="1">
      <c r="A7" s="4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21"/>
      <c r="N7" s="22" t="s">
        <v>3</v>
      </c>
      <c r="O7" s="32">
        <v>15</v>
      </c>
      <c r="P7" s="30"/>
      <c r="Q7" s="30"/>
      <c r="R7" s="30"/>
      <c r="S7" s="21"/>
      <c r="T7" s="31"/>
    </row>
    <row r="8" spans="1:20" ht="18.7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1"/>
      <c r="N8" s="21"/>
      <c r="O8" s="21">
        <f>12*100/15</f>
        <v>80</v>
      </c>
      <c r="P8" s="21"/>
      <c r="Q8" s="21"/>
      <c r="R8" s="21"/>
      <c r="S8" s="21"/>
      <c r="T8" s="31"/>
    </row>
    <row r="9" spans="1:20" ht="18.75" customHeight="1" hidden="1">
      <c r="A9" s="5" t="s"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1"/>
      <c r="N9" s="21" t="s">
        <v>22</v>
      </c>
      <c r="O9" s="21">
        <f>100-O8</f>
        <v>20</v>
      </c>
      <c r="P9" s="21"/>
      <c r="Q9" s="21"/>
      <c r="R9" s="21"/>
      <c r="S9" s="21"/>
      <c r="T9" s="31"/>
    </row>
    <row r="10" spans="1:20" ht="18.75" customHeight="1" hidden="1">
      <c r="A10" s="6">
        <v>11.3</v>
      </c>
      <c r="B10" s="5" t="s">
        <v>25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21"/>
      <c r="N10" s="21"/>
      <c r="O10" s="21"/>
      <c r="P10" s="21"/>
      <c r="Q10" s="21"/>
      <c r="R10" s="21"/>
      <c r="S10" s="21"/>
      <c r="T10" s="31"/>
    </row>
    <row r="11" spans="1:20" ht="18.75" customHeight="1" hidden="1">
      <c r="A11" s="6">
        <v>12.8</v>
      </c>
      <c r="B11" s="10">
        <v>1.5</v>
      </c>
      <c r="C11" s="5" t="s">
        <v>26</v>
      </c>
      <c r="D11" s="5"/>
      <c r="E11" s="5"/>
      <c r="F11" s="5"/>
      <c r="G11" s="5"/>
      <c r="H11" s="5"/>
      <c r="I11" s="5"/>
      <c r="J11" s="5"/>
      <c r="K11" s="5"/>
      <c r="L11" s="5"/>
      <c r="O11" s="31"/>
      <c r="P11" s="31"/>
      <c r="Q11" s="31"/>
      <c r="R11" s="31"/>
      <c r="S11" s="31"/>
      <c r="T11" s="31"/>
    </row>
    <row r="12" spans="1:20" ht="18.75" customHeight="1" hidden="1">
      <c r="A12" s="6">
        <v>13.5</v>
      </c>
      <c r="B12" s="7">
        <v>2.2</v>
      </c>
      <c r="C12" s="8">
        <v>0.7</v>
      </c>
      <c r="D12" s="5" t="s">
        <v>27</v>
      </c>
      <c r="E12" s="5"/>
      <c r="F12" s="5"/>
      <c r="G12" s="5"/>
      <c r="H12" s="5"/>
      <c r="I12" s="5"/>
      <c r="J12" s="5"/>
      <c r="K12" s="5"/>
      <c r="L12" s="5"/>
      <c r="O12" s="31"/>
      <c r="P12" s="31"/>
      <c r="Q12" s="31"/>
      <c r="R12" s="31"/>
      <c r="S12" s="31"/>
      <c r="T12" s="31"/>
    </row>
    <row r="13" spans="1:12" ht="18.75" customHeight="1" hidden="1">
      <c r="A13" s="6">
        <v>14.7</v>
      </c>
      <c r="B13" s="7">
        <v>3.4</v>
      </c>
      <c r="C13" s="8">
        <v>1.9</v>
      </c>
      <c r="D13" s="15">
        <v>1.2</v>
      </c>
      <c r="E13" s="5" t="s">
        <v>28</v>
      </c>
      <c r="F13" s="5"/>
      <c r="G13" s="5"/>
      <c r="H13" s="5"/>
      <c r="I13" s="5"/>
      <c r="J13" s="5"/>
      <c r="K13" s="5"/>
      <c r="L13" s="5"/>
    </row>
    <row r="14" spans="1:12" ht="18.75" customHeight="1" hidden="1">
      <c r="A14" s="6">
        <v>16.4</v>
      </c>
      <c r="B14" s="7">
        <v>5.1</v>
      </c>
      <c r="C14" s="8">
        <v>3.6</v>
      </c>
      <c r="D14" s="8">
        <v>2.9</v>
      </c>
      <c r="E14" s="15">
        <v>1.7</v>
      </c>
      <c r="F14" s="5" t="s">
        <v>9</v>
      </c>
      <c r="G14" s="5"/>
      <c r="H14" s="5"/>
      <c r="I14" s="5"/>
      <c r="J14" s="5"/>
      <c r="K14" s="5"/>
      <c r="L14" s="5"/>
    </row>
    <row r="15" spans="1:12" ht="18.75" customHeight="1" hidden="1">
      <c r="A15" s="6">
        <v>17.3</v>
      </c>
      <c r="B15" s="7">
        <v>6</v>
      </c>
      <c r="C15" s="8">
        <v>4.5</v>
      </c>
      <c r="D15" s="8">
        <v>3.8</v>
      </c>
      <c r="E15" s="8">
        <v>2.6</v>
      </c>
      <c r="F15" s="7">
        <v>0.9</v>
      </c>
      <c r="G15" s="5" t="s">
        <v>29</v>
      </c>
      <c r="H15" s="5"/>
      <c r="I15" s="5"/>
      <c r="J15" s="5"/>
      <c r="K15" s="5"/>
      <c r="L15" s="5"/>
    </row>
    <row r="16" spans="1:12" ht="18.75" customHeight="1" hidden="1">
      <c r="A16" s="6">
        <v>18.3</v>
      </c>
      <c r="B16" s="7">
        <v>7</v>
      </c>
      <c r="C16" s="8">
        <v>5.5</v>
      </c>
      <c r="D16" s="8">
        <v>4.8</v>
      </c>
      <c r="E16" s="8">
        <v>3.6</v>
      </c>
      <c r="F16" s="7">
        <v>1.9</v>
      </c>
      <c r="G16" s="7">
        <v>1</v>
      </c>
      <c r="H16" s="5" t="s">
        <v>11</v>
      </c>
      <c r="I16" s="5"/>
      <c r="J16" s="5"/>
      <c r="K16" s="5"/>
      <c r="L16" s="5"/>
    </row>
    <row r="17" spans="1:12" ht="18.75" customHeight="1" hidden="1">
      <c r="A17" s="6">
        <v>19.2</v>
      </c>
      <c r="B17" s="7">
        <v>7.9</v>
      </c>
      <c r="C17" s="8">
        <v>6.4</v>
      </c>
      <c r="D17" s="8">
        <v>5.7</v>
      </c>
      <c r="E17" s="8">
        <v>4.5</v>
      </c>
      <c r="F17" s="7">
        <v>2.8</v>
      </c>
      <c r="G17" s="7">
        <v>1.9</v>
      </c>
      <c r="H17" s="7">
        <v>0.9</v>
      </c>
      <c r="I17" s="5" t="s">
        <v>12</v>
      </c>
      <c r="J17" s="5"/>
      <c r="K17" s="5"/>
      <c r="L17" s="5"/>
    </row>
    <row r="18" spans="1:12" ht="18.75" customHeight="1" hidden="1">
      <c r="A18" s="6">
        <v>20.1</v>
      </c>
      <c r="B18" s="7">
        <v>8.8</v>
      </c>
      <c r="C18" s="8">
        <v>7.3</v>
      </c>
      <c r="D18" s="8">
        <v>6.6</v>
      </c>
      <c r="E18" s="8">
        <v>5.4</v>
      </c>
      <c r="F18" s="7">
        <v>3.7</v>
      </c>
      <c r="G18" s="7">
        <v>2.8</v>
      </c>
      <c r="H18" s="7">
        <v>1.8</v>
      </c>
      <c r="I18" s="7">
        <v>0.9</v>
      </c>
      <c r="J18" s="5" t="s">
        <v>13</v>
      </c>
      <c r="K18" s="5"/>
      <c r="L18" s="5"/>
    </row>
    <row r="19" spans="1:12" ht="18.75" customHeight="1" hidden="1">
      <c r="A19" s="6">
        <v>20.9</v>
      </c>
      <c r="B19" s="7">
        <v>9.6</v>
      </c>
      <c r="C19" s="8">
        <v>8.1</v>
      </c>
      <c r="D19" s="8">
        <v>7.4</v>
      </c>
      <c r="E19" s="8">
        <v>6.2</v>
      </c>
      <c r="F19" s="7">
        <v>4.5</v>
      </c>
      <c r="G19" s="7">
        <v>3.6</v>
      </c>
      <c r="H19" s="7">
        <v>2.6</v>
      </c>
      <c r="I19" s="7">
        <v>1.7</v>
      </c>
      <c r="J19" s="7">
        <v>0.8</v>
      </c>
      <c r="K19" s="5" t="s">
        <v>30</v>
      </c>
      <c r="L19" s="5"/>
    </row>
    <row r="20" spans="1:12" ht="18.75" customHeight="1" hidden="1">
      <c r="A20" s="6">
        <v>21.7</v>
      </c>
      <c r="B20" s="7">
        <v>10.4</v>
      </c>
      <c r="C20" s="8">
        <v>8.9</v>
      </c>
      <c r="D20" s="8">
        <v>8.2</v>
      </c>
      <c r="E20" s="7">
        <v>7</v>
      </c>
      <c r="F20" s="7">
        <v>5.3</v>
      </c>
      <c r="G20" s="7">
        <v>4.4</v>
      </c>
      <c r="H20" s="7">
        <v>3.4</v>
      </c>
      <c r="I20" s="7">
        <v>2.5</v>
      </c>
      <c r="J20" s="7">
        <v>1.6</v>
      </c>
      <c r="K20" s="7">
        <v>0.8</v>
      </c>
      <c r="L20" s="5" t="s">
        <v>31</v>
      </c>
    </row>
    <row r="21" spans="1:12" ht="18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3" ht="18.75" customHeight="1">
      <c r="A22" s="36" t="s">
        <v>16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ht="18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"/>
    </row>
    <row r="24" spans="1:13" ht="16.5">
      <c r="A24" s="43" t="s">
        <v>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</row>
    <row r="25" spans="1:13" ht="16.5">
      <c r="A25" s="41">
        <f>$O$7</f>
        <v>15</v>
      </c>
      <c r="B25" s="43" t="s">
        <v>5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</row>
    <row r="26" spans="1:13" ht="16.5">
      <c r="A26" s="41">
        <f>A25+B26</f>
        <v>17</v>
      </c>
      <c r="B26" s="45">
        <f aca="true" t="shared" si="0" ref="B26:B35">ROUND(B11*$O$6,0)</f>
        <v>2</v>
      </c>
      <c r="C26" s="43" t="s">
        <v>6</v>
      </c>
      <c r="D26" s="43"/>
      <c r="E26" s="43"/>
      <c r="F26" s="43"/>
      <c r="G26" s="43"/>
      <c r="H26" s="43"/>
      <c r="I26" s="43"/>
      <c r="J26" s="43"/>
      <c r="K26" s="43"/>
      <c r="L26" s="43"/>
      <c r="M26" s="44"/>
    </row>
    <row r="27" spans="1:13" ht="16.5">
      <c r="A27" s="41">
        <f>A26+C27</f>
        <v>18</v>
      </c>
      <c r="B27" s="45">
        <f t="shared" si="0"/>
        <v>3</v>
      </c>
      <c r="C27" s="45">
        <f aca="true" t="shared" si="1" ref="C27:C35">ROUND(C12*$O$6,0)</f>
        <v>1</v>
      </c>
      <c r="D27" s="43" t="s">
        <v>7</v>
      </c>
      <c r="E27" s="43"/>
      <c r="F27" s="43"/>
      <c r="G27" s="43"/>
      <c r="H27" s="43"/>
      <c r="I27" s="43"/>
      <c r="J27" s="43"/>
      <c r="K27" s="43"/>
      <c r="L27" s="43"/>
      <c r="M27" s="44"/>
    </row>
    <row r="28" spans="1:13" ht="16.5">
      <c r="A28" s="42">
        <v>19</v>
      </c>
      <c r="B28" s="45">
        <f t="shared" si="0"/>
        <v>5</v>
      </c>
      <c r="C28" s="45">
        <f t="shared" si="1"/>
        <v>3</v>
      </c>
      <c r="D28" s="45">
        <f aca="true" t="shared" si="2" ref="D28:D35">ROUND(D13*$O$6,0)</f>
        <v>2</v>
      </c>
      <c r="E28" s="43" t="s">
        <v>8</v>
      </c>
      <c r="F28" s="43"/>
      <c r="G28" s="43"/>
      <c r="H28" s="43"/>
      <c r="I28" s="43"/>
      <c r="J28" s="43"/>
      <c r="K28" s="43"/>
      <c r="L28" s="43"/>
      <c r="M28" s="44"/>
    </row>
    <row r="29" spans="1:13" ht="16.5">
      <c r="A29" s="42">
        <v>20</v>
      </c>
      <c r="B29" s="45">
        <f t="shared" si="0"/>
        <v>8</v>
      </c>
      <c r="C29" s="45">
        <f t="shared" si="1"/>
        <v>5</v>
      </c>
      <c r="D29" s="45">
        <f t="shared" si="2"/>
        <v>4</v>
      </c>
      <c r="E29" s="45">
        <f aca="true" t="shared" si="3" ref="E29:E35">ROUND(E14*$O$6,0)</f>
        <v>3</v>
      </c>
      <c r="F29" s="43" t="s">
        <v>9</v>
      </c>
      <c r="G29" s="43"/>
      <c r="H29" s="43"/>
      <c r="I29" s="43"/>
      <c r="J29" s="43"/>
      <c r="K29" s="43"/>
      <c r="L29" s="43"/>
      <c r="M29" s="44"/>
    </row>
    <row r="30" spans="1:13" ht="16.5">
      <c r="A30" s="42">
        <v>21</v>
      </c>
      <c r="B30" s="45">
        <f t="shared" si="0"/>
        <v>9</v>
      </c>
      <c r="C30" s="45">
        <f t="shared" si="1"/>
        <v>7</v>
      </c>
      <c r="D30" s="45">
        <f t="shared" si="2"/>
        <v>6</v>
      </c>
      <c r="E30" s="45">
        <f t="shared" si="3"/>
        <v>4</v>
      </c>
      <c r="F30" s="45">
        <f aca="true" t="shared" si="4" ref="F30:F35">ROUND(F15*$O$6,0)</f>
        <v>1</v>
      </c>
      <c r="G30" s="43" t="s">
        <v>10</v>
      </c>
      <c r="H30" s="43"/>
      <c r="I30" s="43"/>
      <c r="J30" s="43"/>
      <c r="K30" s="43"/>
      <c r="L30" s="43"/>
      <c r="M30" s="44"/>
    </row>
    <row r="31" spans="1:13" ht="16.5">
      <c r="A31" s="42">
        <v>22</v>
      </c>
      <c r="B31" s="45">
        <f t="shared" si="0"/>
        <v>11</v>
      </c>
      <c r="C31" s="45">
        <f t="shared" si="1"/>
        <v>8</v>
      </c>
      <c r="D31" s="45">
        <f t="shared" si="2"/>
        <v>7</v>
      </c>
      <c r="E31" s="45">
        <f t="shared" si="3"/>
        <v>5</v>
      </c>
      <c r="F31" s="45">
        <f t="shared" si="4"/>
        <v>3</v>
      </c>
      <c r="G31" s="45">
        <f>ROUND(G16*$O$6,0)</f>
        <v>2</v>
      </c>
      <c r="H31" s="43" t="s">
        <v>11</v>
      </c>
      <c r="I31" s="43"/>
      <c r="J31" s="43"/>
      <c r="K31" s="43"/>
      <c r="L31" s="43"/>
      <c r="M31" s="44"/>
    </row>
    <row r="32" spans="1:13" ht="16.5">
      <c r="A32" s="42">
        <v>23</v>
      </c>
      <c r="B32" s="45">
        <f>ROUND(B17*$O$6,0)</f>
        <v>12</v>
      </c>
      <c r="C32" s="45">
        <f t="shared" si="1"/>
        <v>10</v>
      </c>
      <c r="D32" s="45">
        <f t="shared" si="2"/>
        <v>9</v>
      </c>
      <c r="E32" s="45">
        <f t="shared" si="3"/>
        <v>7</v>
      </c>
      <c r="F32" s="45">
        <f t="shared" si="4"/>
        <v>4</v>
      </c>
      <c r="G32" s="45">
        <f>ROUND(G17*$O$6,0)</f>
        <v>3</v>
      </c>
      <c r="H32" s="45">
        <f>ROUND(H17*$O$6,0)</f>
        <v>1</v>
      </c>
      <c r="I32" s="43" t="s">
        <v>12</v>
      </c>
      <c r="J32" s="43"/>
      <c r="K32" s="43"/>
      <c r="L32" s="43"/>
      <c r="M32" s="44"/>
    </row>
    <row r="33" spans="1:13" ht="16.5">
      <c r="A33" s="42">
        <v>25</v>
      </c>
      <c r="B33" s="45">
        <f t="shared" si="0"/>
        <v>13</v>
      </c>
      <c r="C33" s="45">
        <f t="shared" si="1"/>
        <v>11</v>
      </c>
      <c r="D33" s="45">
        <f t="shared" si="2"/>
        <v>10</v>
      </c>
      <c r="E33" s="45">
        <f t="shared" si="3"/>
        <v>8</v>
      </c>
      <c r="F33" s="45">
        <f t="shared" si="4"/>
        <v>6</v>
      </c>
      <c r="G33" s="45">
        <f>ROUND(G18*$O$6,0)</f>
        <v>4</v>
      </c>
      <c r="H33" s="45">
        <f>ROUND(H18*$O$6,0)</f>
        <v>3</v>
      </c>
      <c r="I33" s="45">
        <f>ROUND(I18*$O$6,0)</f>
        <v>1</v>
      </c>
      <c r="J33" s="43" t="s">
        <v>13</v>
      </c>
      <c r="K33" s="43"/>
      <c r="L33" s="43"/>
      <c r="M33" s="44"/>
    </row>
    <row r="34" spans="1:13" ht="16.5">
      <c r="A34" s="42">
        <v>25</v>
      </c>
      <c r="B34" s="45">
        <f t="shared" si="0"/>
        <v>14</v>
      </c>
      <c r="C34" s="45">
        <f t="shared" si="1"/>
        <v>12</v>
      </c>
      <c r="D34" s="45">
        <f t="shared" si="2"/>
        <v>11</v>
      </c>
      <c r="E34" s="45">
        <f t="shared" si="3"/>
        <v>9</v>
      </c>
      <c r="F34" s="45">
        <f t="shared" si="4"/>
        <v>7</v>
      </c>
      <c r="G34" s="45">
        <f>ROUND(G19*$O$6,0)</f>
        <v>5</v>
      </c>
      <c r="H34" s="45">
        <f>ROUND(H19*$O$6,0)</f>
        <v>4</v>
      </c>
      <c r="I34" s="45">
        <f>ROUND(I19*$O$6,0)</f>
        <v>3</v>
      </c>
      <c r="J34" s="45">
        <f>ROUND(J19*$O$6,0)</f>
        <v>1</v>
      </c>
      <c r="K34" s="43" t="s">
        <v>14</v>
      </c>
      <c r="L34" s="43"/>
      <c r="M34" s="44"/>
    </row>
    <row r="35" spans="1:13" ht="16.5">
      <c r="A35" s="42">
        <v>25</v>
      </c>
      <c r="B35" s="45">
        <f t="shared" si="0"/>
        <v>16</v>
      </c>
      <c r="C35" s="45">
        <f t="shared" si="1"/>
        <v>13</v>
      </c>
      <c r="D35" s="45">
        <f t="shared" si="2"/>
        <v>12</v>
      </c>
      <c r="E35" s="45">
        <f t="shared" si="3"/>
        <v>11</v>
      </c>
      <c r="F35" s="45">
        <f t="shared" si="4"/>
        <v>8</v>
      </c>
      <c r="G35" s="45">
        <f>ROUND(G20*$O$6,0)</f>
        <v>7</v>
      </c>
      <c r="H35" s="45">
        <f>ROUND(H20*$O$6,0)</f>
        <v>5</v>
      </c>
      <c r="I35" s="45">
        <f>ROUND(I20*$O$6,0)</f>
        <v>4</v>
      </c>
      <c r="J35" s="45">
        <f>ROUND(J20*$O$6,0)</f>
        <v>2</v>
      </c>
      <c r="K35" s="45">
        <f>ROUND(K20*$O$6,0)</f>
        <v>1</v>
      </c>
      <c r="L35" s="43" t="s">
        <v>15</v>
      </c>
      <c r="M35" s="44"/>
    </row>
    <row r="36" spans="1:12" ht="18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8.75">
      <c r="A37" s="4" t="s">
        <v>38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8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3" ht="16.5">
      <c r="A39" s="43" t="s">
        <v>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4"/>
    </row>
    <row r="40" spans="1:13" ht="16.5">
      <c r="A40" s="41">
        <f>A25-(A25*20%)</f>
        <v>12</v>
      </c>
      <c r="B40" s="43" t="s">
        <v>5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4"/>
    </row>
    <row r="41" spans="1:13" ht="16.5">
      <c r="A41" s="41">
        <v>13</v>
      </c>
      <c r="B41" s="45">
        <f aca="true" t="shared" si="5" ref="B41:B47">B26-(B26*20%)</f>
        <v>1.6</v>
      </c>
      <c r="C41" s="43" t="s">
        <v>6</v>
      </c>
      <c r="D41" s="43"/>
      <c r="E41" s="43"/>
      <c r="F41" s="43"/>
      <c r="G41" s="43"/>
      <c r="H41" s="43"/>
      <c r="I41" s="43"/>
      <c r="J41" s="43"/>
      <c r="K41" s="43"/>
      <c r="L41" s="43"/>
      <c r="M41" s="44"/>
    </row>
    <row r="42" spans="1:13" ht="16.5">
      <c r="A42" s="41">
        <v>13</v>
      </c>
      <c r="B42" s="45">
        <f t="shared" si="5"/>
        <v>2.4</v>
      </c>
      <c r="C42" s="45">
        <f>C27-(C27*20%)</f>
        <v>0.8</v>
      </c>
      <c r="D42" s="43" t="s">
        <v>7</v>
      </c>
      <c r="E42" s="43"/>
      <c r="F42" s="43"/>
      <c r="G42" s="43"/>
      <c r="H42" s="43"/>
      <c r="I42" s="43"/>
      <c r="J42" s="43"/>
      <c r="K42" s="43"/>
      <c r="L42" s="43"/>
      <c r="M42" s="44"/>
    </row>
    <row r="43" spans="1:13" ht="16.5">
      <c r="A43" s="41">
        <v>15</v>
      </c>
      <c r="B43" s="45">
        <f t="shared" si="5"/>
        <v>4</v>
      </c>
      <c r="C43" s="45">
        <f aca="true" t="shared" si="6" ref="C43:K50">C28-(C28*20%)</f>
        <v>2.4</v>
      </c>
      <c r="D43" s="45">
        <f>D28-(D28*20%)</f>
        <v>1.6</v>
      </c>
      <c r="E43" s="43" t="s">
        <v>8</v>
      </c>
      <c r="F43" s="43"/>
      <c r="G43" s="43"/>
      <c r="H43" s="43"/>
      <c r="I43" s="43"/>
      <c r="J43" s="43"/>
      <c r="K43" s="43"/>
      <c r="L43" s="43"/>
      <c r="M43" s="44"/>
    </row>
    <row r="44" spans="1:13" ht="16.5">
      <c r="A44" s="41">
        <v>17</v>
      </c>
      <c r="B44" s="45">
        <f t="shared" si="5"/>
        <v>6.4</v>
      </c>
      <c r="C44" s="45">
        <f t="shared" si="6"/>
        <v>4</v>
      </c>
      <c r="D44" s="45">
        <f t="shared" si="6"/>
        <v>3.2</v>
      </c>
      <c r="E44" s="45">
        <f t="shared" si="6"/>
        <v>2.4</v>
      </c>
      <c r="F44" s="43" t="s">
        <v>9</v>
      </c>
      <c r="G44" s="43"/>
      <c r="H44" s="43"/>
      <c r="I44" s="43"/>
      <c r="J44" s="43"/>
      <c r="K44" s="43"/>
      <c r="L44" s="43"/>
      <c r="M44" s="44"/>
    </row>
    <row r="45" spans="1:13" ht="16.5">
      <c r="A45" s="41">
        <f>A30-(A30*20%)</f>
        <v>16.8</v>
      </c>
      <c r="B45" s="45">
        <f t="shared" si="5"/>
        <v>7.2</v>
      </c>
      <c r="C45" s="45">
        <f t="shared" si="6"/>
        <v>5.6</v>
      </c>
      <c r="D45" s="45">
        <f t="shared" si="6"/>
        <v>4.8</v>
      </c>
      <c r="E45" s="45">
        <f t="shared" si="6"/>
        <v>3.2</v>
      </c>
      <c r="F45" s="45">
        <f t="shared" si="6"/>
        <v>0.8</v>
      </c>
      <c r="G45" s="43" t="s">
        <v>10</v>
      </c>
      <c r="H45" s="43"/>
      <c r="I45" s="43"/>
      <c r="J45" s="43"/>
      <c r="K45" s="43"/>
      <c r="L45" s="43"/>
      <c r="M45" s="44"/>
    </row>
    <row r="46" spans="1:13" ht="16.5">
      <c r="A46" s="41">
        <f>A31-(A31*20%)</f>
        <v>17.6</v>
      </c>
      <c r="B46" s="45">
        <f t="shared" si="5"/>
        <v>8.8</v>
      </c>
      <c r="C46" s="45">
        <f t="shared" si="6"/>
        <v>6.4</v>
      </c>
      <c r="D46" s="45">
        <f t="shared" si="6"/>
        <v>5.6</v>
      </c>
      <c r="E46" s="45">
        <f t="shared" si="6"/>
        <v>4</v>
      </c>
      <c r="F46" s="45">
        <f t="shared" si="6"/>
        <v>2.4</v>
      </c>
      <c r="G46" s="45">
        <f t="shared" si="6"/>
        <v>1.6</v>
      </c>
      <c r="H46" s="43" t="s">
        <v>11</v>
      </c>
      <c r="I46" s="43"/>
      <c r="J46" s="43"/>
      <c r="K46" s="43"/>
      <c r="L46" s="43"/>
      <c r="M46" s="44"/>
    </row>
    <row r="47" spans="1:13" ht="16.5">
      <c r="A47" s="41">
        <v>19</v>
      </c>
      <c r="B47" s="45">
        <f t="shared" si="5"/>
        <v>9.6</v>
      </c>
      <c r="C47" s="45">
        <f t="shared" si="6"/>
        <v>8</v>
      </c>
      <c r="D47" s="45">
        <f t="shared" si="6"/>
        <v>7.2</v>
      </c>
      <c r="E47" s="45">
        <f t="shared" si="6"/>
        <v>5.6</v>
      </c>
      <c r="F47" s="45">
        <f t="shared" si="6"/>
        <v>3.2</v>
      </c>
      <c r="G47" s="45">
        <f t="shared" si="6"/>
        <v>2.4</v>
      </c>
      <c r="H47" s="45">
        <f t="shared" si="6"/>
        <v>0.8</v>
      </c>
      <c r="I47" s="43" t="s">
        <v>12</v>
      </c>
      <c r="J47" s="43"/>
      <c r="K47" s="43"/>
      <c r="L47" s="43"/>
      <c r="M47" s="44"/>
    </row>
    <row r="48" spans="1:13" ht="16.5">
      <c r="A48" s="41">
        <f aca="true" t="shared" si="7" ref="A48:B50">A33-(A33*20%)</f>
        <v>20</v>
      </c>
      <c r="B48" s="45">
        <f t="shared" si="7"/>
        <v>10.4</v>
      </c>
      <c r="C48" s="45">
        <f t="shared" si="6"/>
        <v>8.8</v>
      </c>
      <c r="D48" s="45">
        <f t="shared" si="6"/>
        <v>8</v>
      </c>
      <c r="E48" s="45">
        <f t="shared" si="6"/>
        <v>6.4</v>
      </c>
      <c r="F48" s="45">
        <f t="shared" si="6"/>
        <v>4.8</v>
      </c>
      <c r="G48" s="45">
        <f t="shared" si="6"/>
        <v>3.2</v>
      </c>
      <c r="H48" s="45">
        <f t="shared" si="6"/>
        <v>2.4</v>
      </c>
      <c r="I48" s="45">
        <f t="shared" si="6"/>
        <v>0.8</v>
      </c>
      <c r="J48" s="43" t="s">
        <v>13</v>
      </c>
      <c r="K48" s="43"/>
      <c r="L48" s="43"/>
      <c r="M48" s="44"/>
    </row>
    <row r="49" spans="1:13" ht="16.5">
      <c r="A49" s="41">
        <f t="shared" si="7"/>
        <v>20</v>
      </c>
      <c r="B49" s="45">
        <f t="shared" si="7"/>
        <v>11.2</v>
      </c>
      <c r="C49" s="45">
        <f t="shared" si="6"/>
        <v>9.6</v>
      </c>
      <c r="D49" s="45">
        <f t="shared" si="6"/>
        <v>8.8</v>
      </c>
      <c r="E49" s="45">
        <f t="shared" si="6"/>
        <v>7.2</v>
      </c>
      <c r="F49" s="45">
        <f t="shared" si="6"/>
        <v>5.6</v>
      </c>
      <c r="G49" s="45">
        <f t="shared" si="6"/>
        <v>4</v>
      </c>
      <c r="H49" s="45">
        <f t="shared" si="6"/>
        <v>3.2</v>
      </c>
      <c r="I49" s="45">
        <f t="shared" si="6"/>
        <v>2.4</v>
      </c>
      <c r="J49" s="45">
        <f t="shared" si="6"/>
        <v>0.8</v>
      </c>
      <c r="K49" s="43" t="s">
        <v>14</v>
      </c>
      <c r="L49" s="43"/>
      <c r="M49" s="44"/>
    </row>
    <row r="50" spans="1:17" ht="16.5">
      <c r="A50" s="41">
        <f t="shared" si="7"/>
        <v>20</v>
      </c>
      <c r="B50" s="45">
        <f t="shared" si="7"/>
        <v>12.8</v>
      </c>
      <c r="C50" s="45">
        <f t="shared" si="6"/>
        <v>10.4</v>
      </c>
      <c r="D50" s="45">
        <f t="shared" si="6"/>
        <v>9.6</v>
      </c>
      <c r="E50" s="45">
        <f t="shared" si="6"/>
        <v>8.8</v>
      </c>
      <c r="F50" s="45">
        <f t="shared" si="6"/>
        <v>6.4</v>
      </c>
      <c r="G50" s="45">
        <f t="shared" si="6"/>
        <v>5.6</v>
      </c>
      <c r="H50" s="45">
        <f t="shared" si="6"/>
        <v>4</v>
      </c>
      <c r="I50" s="45">
        <f t="shared" si="6"/>
        <v>3.2</v>
      </c>
      <c r="J50" s="45">
        <f t="shared" si="6"/>
        <v>1.6</v>
      </c>
      <c r="K50" s="45">
        <f t="shared" si="6"/>
        <v>0.8</v>
      </c>
      <c r="L50" s="43" t="s">
        <v>15</v>
      </c>
      <c r="M50" s="44"/>
      <c r="Q50" s="33"/>
    </row>
    <row r="51" spans="1:12" ht="18.7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5"/>
    </row>
    <row r="52" spans="1:12" ht="18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6" s="19" customFormat="1" ht="18.75">
      <c r="A53" s="34" t="s">
        <v>32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35"/>
      <c r="N53" s="35"/>
      <c r="O53" s="35"/>
      <c r="P53" s="35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8.75" hidden="1">
      <c r="A55" s="4" t="s">
        <v>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8.75" hidden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8.75" hidden="1">
      <c r="A57" s="5" t="s">
        <v>33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8.75" hidden="1">
      <c r="A58" s="9">
        <v>10.1</v>
      </c>
      <c r="B58" s="3" t="s">
        <v>17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8.75" hidden="1">
      <c r="A59" s="9">
        <f>A58+B59</f>
        <v>11</v>
      </c>
      <c r="B59" s="7">
        <v>0.9</v>
      </c>
      <c r="C59" s="3" t="s">
        <v>24</v>
      </c>
      <c r="D59" s="25"/>
      <c r="E59" s="25"/>
      <c r="F59" s="25"/>
      <c r="G59" s="25"/>
      <c r="H59" s="25"/>
      <c r="I59" s="25"/>
      <c r="J59" s="5"/>
      <c r="K59" s="5"/>
      <c r="L59" s="5"/>
    </row>
    <row r="60" spans="1:12" ht="18.75" hidden="1">
      <c r="A60" s="9">
        <f>A59+C60</f>
        <v>12.6</v>
      </c>
      <c r="B60" s="7">
        <f>B59+C60</f>
        <v>2.5</v>
      </c>
      <c r="C60" s="7">
        <v>1.6</v>
      </c>
      <c r="D60" s="3" t="s">
        <v>34</v>
      </c>
      <c r="E60" s="25"/>
      <c r="F60" s="25"/>
      <c r="G60" s="25"/>
      <c r="H60" s="25"/>
      <c r="I60" s="25"/>
      <c r="J60" s="5"/>
      <c r="K60" s="5"/>
      <c r="L60" s="5"/>
    </row>
    <row r="61" spans="1:12" ht="18.75" hidden="1">
      <c r="A61" s="9">
        <f>A60+$D$61</f>
        <v>13.299999999999999</v>
      </c>
      <c r="B61" s="7">
        <f>B60+$D$61</f>
        <v>3.2</v>
      </c>
      <c r="C61" s="7">
        <f>C60+$D$61</f>
        <v>2.3</v>
      </c>
      <c r="D61" s="8">
        <v>0.7</v>
      </c>
      <c r="E61" s="3" t="s">
        <v>18</v>
      </c>
      <c r="F61" s="25"/>
      <c r="G61" s="25"/>
      <c r="H61" s="25"/>
      <c r="I61" s="25"/>
      <c r="J61" s="5"/>
      <c r="K61" s="5"/>
      <c r="L61" s="5"/>
    </row>
    <row r="62" spans="1:12" ht="18.75" hidden="1">
      <c r="A62" s="9">
        <f>A61+$E$62</f>
        <v>13.899999999999999</v>
      </c>
      <c r="B62" s="7">
        <f>B61+$E$62</f>
        <v>3.8000000000000003</v>
      </c>
      <c r="C62" s="7">
        <f>C61+$E$62</f>
        <v>2.9</v>
      </c>
      <c r="D62" s="7">
        <f>D61+$E$62</f>
        <v>1.2999999999999998</v>
      </c>
      <c r="E62" s="8">
        <v>0.6</v>
      </c>
      <c r="F62" s="27" t="s">
        <v>19</v>
      </c>
      <c r="G62" s="25"/>
      <c r="H62" s="25"/>
      <c r="I62" s="25"/>
      <c r="J62" s="5"/>
      <c r="K62" s="5"/>
      <c r="L62" s="5"/>
    </row>
    <row r="63" spans="1:12" ht="18.75" hidden="1">
      <c r="A63" s="20">
        <f>A62+$F$63</f>
        <v>14.2</v>
      </c>
      <c r="B63" s="16">
        <f>B62+$F$63</f>
        <v>4.1000000000000005</v>
      </c>
      <c r="C63" s="16">
        <f>C62+$F$63</f>
        <v>3.1999999999999997</v>
      </c>
      <c r="D63" s="16">
        <f>D62+$F$63</f>
        <v>1.5999999999999999</v>
      </c>
      <c r="E63" s="16">
        <f>E62+$F$63</f>
        <v>0.8999999999999999</v>
      </c>
      <c r="F63" s="28">
        <v>0.3</v>
      </c>
      <c r="G63" s="3" t="s">
        <v>35</v>
      </c>
      <c r="H63" s="25"/>
      <c r="I63" s="25"/>
      <c r="J63" s="5"/>
      <c r="K63" s="5"/>
      <c r="L63" s="5"/>
    </row>
    <row r="64" spans="1:12" ht="18.75" hidden="1">
      <c r="A64" s="9">
        <f aca="true" t="shared" si="8" ref="A64:F64">A63+$G$64</f>
        <v>15.7</v>
      </c>
      <c r="B64" s="7">
        <f t="shared" si="8"/>
        <v>5.6000000000000005</v>
      </c>
      <c r="C64" s="7">
        <f t="shared" si="8"/>
        <v>4.699999999999999</v>
      </c>
      <c r="D64" s="7">
        <f t="shared" si="8"/>
        <v>3.0999999999999996</v>
      </c>
      <c r="E64" s="7">
        <f t="shared" si="8"/>
        <v>2.4</v>
      </c>
      <c r="F64" s="7">
        <f t="shared" si="8"/>
        <v>1.8</v>
      </c>
      <c r="G64" s="8">
        <v>1.5</v>
      </c>
      <c r="H64" s="3" t="s">
        <v>20</v>
      </c>
      <c r="I64" s="25"/>
      <c r="J64" s="5"/>
      <c r="K64" s="5"/>
      <c r="L64" s="5"/>
    </row>
    <row r="65" spans="1:12" ht="18.75" hidden="1">
      <c r="A65" s="9">
        <f>A64+$H$65</f>
        <v>16.4</v>
      </c>
      <c r="B65" s="7">
        <f aca="true" t="shared" si="9" ref="B65:G65">B64+$H$65</f>
        <v>6.300000000000001</v>
      </c>
      <c r="C65" s="7">
        <f t="shared" si="9"/>
        <v>5.3999999999999995</v>
      </c>
      <c r="D65" s="7">
        <f t="shared" si="9"/>
        <v>3.8</v>
      </c>
      <c r="E65" s="7">
        <f t="shared" si="9"/>
        <v>3.0999999999999996</v>
      </c>
      <c r="F65" s="7">
        <f t="shared" si="9"/>
        <v>2.5</v>
      </c>
      <c r="G65" s="7">
        <f t="shared" si="9"/>
        <v>2.2</v>
      </c>
      <c r="H65" s="8">
        <v>0.7</v>
      </c>
      <c r="I65" s="3" t="s">
        <v>21</v>
      </c>
      <c r="J65" s="5"/>
      <c r="K65" s="5"/>
      <c r="L65" s="5"/>
    </row>
    <row r="66" spans="1:12" ht="18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8.75">
      <c r="A67" s="4" t="s">
        <v>16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8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8.75">
      <c r="A69" s="43" t="str">
        <f>A57</f>
        <v>пл. Ленина</v>
      </c>
      <c r="B69" s="43"/>
      <c r="C69" s="43"/>
      <c r="D69" s="43"/>
      <c r="E69" s="43"/>
      <c r="F69" s="43"/>
      <c r="G69" s="43"/>
      <c r="H69" s="43"/>
      <c r="I69" s="43"/>
      <c r="J69" s="43"/>
      <c r="K69" s="5"/>
      <c r="L69" s="5"/>
    </row>
    <row r="70" spans="1:12" ht="18.75">
      <c r="A70" s="41">
        <f>$O$7</f>
        <v>15</v>
      </c>
      <c r="B70" s="43" t="str">
        <f>B58</f>
        <v>Дачный городок</v>
      </c>
      <c r="C70" s="43"/>
      <c r="D70" s="43"/>
      <c r="E70" s="43"/>
      <c r="F70" s="43"/>
      <c r="G70" s="43"/>
      <c r="H70" s="43"/>
      <c r="I70" s="43"/>
      <c r="J70" s="43"/>
      <c r="K70" s="5"/>
      <c r="L70" s="5"/>
    </row>
    <row r="71" spans="1:12" ht="18.75">
      <c r="A71" s="41">
        <f>A70+B71</f>
        <v>16</v>
      </c>
      <c r="B71" s="45">
        <f>ROUND(B59*$O$6,0)</f>
        <v>1</v>
      </c>
      <c r="C71" s="43" t="str">
        <f>C59</f>
        <v>с. Тимирязевское</v>
      </c>
      <c r="D71" s="43"/>
      <c r="E71" s="43"/>
      <c r="F71" s="43"/>
      <c r="G71" s="43"/>
      <c r="H71" s="43"/>
      <c r="I71" s="43"/>
      <c r="J71" s="43"/>
      <c r="K71" s="5"/>
      <c r="L71" s="5"/>
    </row>
    <row r="72" spans="1:12" ht="18.75">
      <c r="A72" s="42">
        <f>A71+C72</f>
        <v>18</v>
      </c>
      <c r="B72" s="45">
        <f>ROUND(B60*$O$6,0)</f>
        <v>4</v>
      </c>
      <c r="C72" s="45">
        <f>ROUND(C60*$O$6,0)</f>
        <v>2</v>
      </c>
      <c r="D72" s="43" t="str">
        <f>D60</f>
        <v>86 квартал</v>
      </c>
      <c r="E72" s="43"/>
      <c r="F72" s="43"/>
      <c r="G72" s="43"/>
      <c r="H72" s="43"/>
      <c r="I72" s="43"/>
      <c r="J72" s="43"/>
      <c r="K72" s="5"/>
      <c r="L72" s="5"/>
    </row>
    <row r="73" spans="1:12" ht="18.75">
      <c r="A73" s="42">
        <f>A72+D73</f>
        <v>19</v>
      </c>
      <c r="B73" s="45">
        <f>ROUND(B61*$O$6,0)</f>
        <v>5</v>
      </c>
      <c r="C73" s="45">
        <f>ROUND(C61*$O$6,0)</f>
        <v>3</v>
      </c>
      <c r="D73" s="45">
        <f>ROUND(D61*$O$6,0)</f>
        <v>1</v>
      </c>
      <c r="E73" s="43" t="str">
        <f>E61</f>
        <v>Водозабор</v>
      </c>
      <c r="F73" s="43"/>
      <c r="G73" s="43"/>
      <c r="H73" s="43"/>
      <c r="I73" s="43"/>
      <c r="J73" s="43"/>
      <c r="K73" s="5"/>
      <c r="L73" s="5"/>
    </row>
    <row r="74" spans="1:12" ht="18.75">
      <c r="A74" s="42">
        <f>A73+E74</f>
        <v>20</v>
      </c>
      <c r="B74" s="45">
        <f>ROUND(B62*$O$6,0)</f>
        <v>6</v>
      </c>
      <c r="C74" s="45">
        <f>ROUND(C62*$O$6,0)</f>
        <v>4</v>
      </c>
      <c r="D74" s="45">
        <f>ROUND(D62*$O$6,0)</f>
        <v>2</v>
      </c>
      <c r="E74" s="45">
        <f>ROUND(E62*$O$6,0)</f>
        <v>1</v>
      </c>
      <c r="F74" s="43" t="str">
        <f>F62</f>
        <v>Кайдаловка</v>
      </c>
      <c r="G74" s="43"/>
      <c r="H74" s="43"/>
      <c r="I74" s="43"/>
      <c r="J74" s="43"/>
      <c r="K74" s="5"/>
      <c r="L74" s="5"/>
    </row>
    <row r="75" spans="1:12" ht="18.75">
      <c r="A75" s="41">
        <v>20</v>
      </c>
      <c r="B75" s="45">
        <f>ROUND(B63*$O$6,0)</f>
        <v>6</v>
      </c>
      <c r="C75" s="45">
        <f>ROUND(C63*$O$6,0)</f>
        <v>5</v>
      </c>
      <c r="D75" s="45">
        <f>ROUND(D63*$O$6,0)</f>
        <v>2</v>
      </c>
      <c r="E75" s="45">
        <f>ROUND(E63*$O$6,0)</f>
        <v>1</v>
      </c>
      <c r="F75" s="46">
        <v>0.83</v>
      </c>
      <c r="G75" s="47" t="str">
        <f>G63</f>
        <v>Асфальтобетонный завод</v>
      </c>
      <c r="H75" s="43"/>
      <c r="I75" s="43"/>
      <c r="J75" s="43"/>
      <c r="K75" s="5"/>
      <c r="L75" s="5"/>
    </row>
    <row r="76" spans="1:12" ht="18.75">
      <c r="A76" s="41">
        <v>20</v>
      </c>
      <c r="B76" s="45">
        <f aca="true" t="shared" si="10" ref="B76:H77">ROUND(B64*$O$6,0)</f>
        <v>8</v>
      </c>
      <c r="C76" s="45">
        <f t="shared" si="10"/>
        <v>7</v>
      </c>
      <c r="D76" s="45">
        <f t="shared" si="10"/>
        <v>5</v>
      </c>
      <c r="E76" s="45">
        <f t="shared" si="10"/>
        <v>4</v>
      </c>
      <c r="F76" s="48">
        <f t="shared" si="10"/>
        <v>3</v>
      </c>
      <c r="G76" s="48">
        <v>2</v>
      </c>
      <c r="H76" s="43" t="str">
        <f>H64</f>
        <v>Торговый центр</v>
      </c>
      <c r="I76" s="43"/>
      <c r="J76" s="43"/>
      <c r="K76" s="5"/>
      <c r="L76" s="5"/>
    </row>
    <row r="77" spans="1:12" ht="18.75">
      <c r="A77" s="41">
        <v>20</v>
      </c>
      <c r="B77" s="45">
        <f t="shared" si="10"/>
        <v>10</v>
      </c>
      <c r="C77" s="45">
        <f t="shared" si="10"/>
        <v>8</v>
      </c>
      <c r="D77" s="45">
        <f t="shared" si="10"/>
        <v>6</v>
      </c>
      <c r="E77" s="45">
        <f t="shared" si="10"/>
        <v>5</v>
      </c>
      <c r="F77" s="45">
        <f t="shared" si="10"/>
        <v>4</v>
      </c>
      <c r="G77" s="45">
        <f t="shared" si="10"/>
        <v>3</v>
      </c>
      <c r="H77" s="45">
        <f t="shared" si="10"/>
        <v>1</v>
      </c>
      <c r="I77" s="43" t="str">
        <f>I65</f>
        <v>с. Дзержинское</v>
      </c>
      <c r="J77" s="43"/>
      <c r="K77" s="5"/>
      <c r="L77" s="5"/>
    </row>
    <row r="78" spans="1:12" ht="18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8.75">
      <c r="A79" s="4" t="s">
        <v>38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8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8.75">
      <c r="A81" s="43" t="str">
        <f>A69</f>
        <v>пл. Ленина</v>
      </c>
      <c r="B81" s="43"/>
      <c r="C81" s="43"/>
      <c r="D81" s="43"/>
      <c r="E81" s="43"/>
      <c r="F81" s="43"/>
      <c r="G81" s="43"/>
      <c r="H81" s="43"/>
      <c r="I81" s="43"/>
      <c r="J81" s="43"/>
      <c r="K81" s="5"/>
      <c r="L81" s="5"/>
    </row>
    <row r="82" spans="1:12" ht="18.75">
      <c r="A82" s="41">
        <f>A70-(A70*20%)</f>
        <v>12</v>
      </c>
      <c r="B82" s="43" t="str">
        <f>B70</f>
        <v>Дачный городок</v>
      </c>
      <c r="C82" s="43"/>
      <c r="D82" s="43"/>
      <c r="E82" s="43"/>
      <c r="F82" s="43"/>
      <c r="G82" s="43"/>
      <c r="H82" s="43"/>
      <c r="I82" s="43"/>
      <c r="J82" s="43"/>
      <c r="K82" s="5"/>
      <c r="L82" s="5"/>
    </row>
    <row r="83" spans="1:12" ht="18.75">
      <c r="A83" s="41">
        <f>A71-(A71*20%)</f>
        <v>12.8</v>
      </c>
      <c r="B83" s="45">
        <f>B71-(B71*20%)</f>
        <v>0.8</v>
      </c>
      <c r="C83" s="43" t="str">
        <f>C71</f>
        <v>с. Тимирязевское</v>
      </c>
      <c r="D83" s="43"/>
      <c r="E83" s="43"/>
      <c r="F83" s="43"/>
      <c r="G83" s="43"/>
      <c r="H83" s="43"/>
      <c r="I83" s="43"/>
      <c r="J83" s="43"/>
      <c r="K83" s="5"/>
      <c r="L83" s="5"/>
    </row>
    <row r="84" spans="1:12" ht="18.75">
      <c r="A84" s="41">
        <f>A72-(A72*20%)</f>
        <v>14.4</v>
      </c>
      <c r="B84" s="45">
        <f>B72-(B72*20%)</f>
        <v>3.2</v>
      </c>
      <c r="C84" s="45">
        <f>C72-(C72*20%)</f>
        <v>1.6</v>
      </c>
      <c r="D84" s="43" t="str">
        <f>D72</f>
        <v>86 квартал</v>
      </c>
      <c r="E84" s="43"/>
      <c r="F84" s="43"/>
      <c r="G84" s="43"/>
      <c r="H84" s="43"/>
      <c r="I84" s="43"/>
      <c r="J84" s="43"/>
      <c r="K84" s="5"/>
      <c r="L84" s="5"/>
    </row>
    <row r="85" spans="1:12" ht="18.75">
      <c r="A85" s="41">
        <f>A73-(A73*20%)</f>
        <v>15.2</v>
      </c>
      <c r="B85" s="45">
        <f>B73-(B73*20%)</f>
        <v>4</v>
      </c>
      <c r="C85" s="45">
        <f>C73-(C73*20%)</f>
        <v>2.4</v>
      </c>
      <c r="D85" s="45">
        <f>D73-(D73*20%)</f>
        <v>0.8</v>
      </c>
      <c r="E85" s="43" t="str">
        <f>E73</f>
        <v>Водозабор</v>
      </c>
      <c r="F85" s="43"/>
      <c r="G85" s="43"/>
      <c r="H85" s="43"/>
      <c r="I85" s="43"/>
      <c r="J85" s="43"/>
      <c r="K85" s="5"/>
      <c r="L85" s="5"/>
    </row>
    <row r="86" spans="1:12" ht="18.75">
      <c r="A86" s="41">
        <v>15</v>
      </c>
      <c r="B86" s="45">
        <f>B74-(B74*20%)</f>
        <v>4.8</v>
      </c>
      <c r="C86" s="45">
        <f>C74-(C74*20%)</f>
        <v>3.2</v>
      </c>
      <c r="D86" s="45">
        <f>D74-(D74*20%)</f>
        <v>1.6</v>
      </c>
      <c r="E86" s="45">
        <f>E74-(E74*20%)</f>
        <v>0.8</v>
      </c>
      <c r="F86" s="43" t="str">
        <f>F74</f>
        <v>Кайдаловка</v>
      </c>
      <c r="G86" s="43"/>
      <c r="H86" s="43"/>
      <c r="I86" s="43"/>
      <c r="J86" s="43"/>
      <c r="K86" s="5"/>
      <c r="L86" s="5"/>
    </row>
    <row r="87" spans="1:12" ht="18.75">
      <c r="A87" s="41">
        <v>15</v>
      </c>
      <c r="B87" s="45">
        <f>B75-(B75*20%)</f>
        <v>4.8</v>
      </c>
      <c r="C87" s="45">
        <f>C75-(C75*20%)</f>
        <v>4</v>
      </c>
      <c r="D87" s="45">
        <f>D75-(D75*20%)</f>
        <v>1.6</v>
      </c>
      <c r="E87" s="45">
        <f>E75-(E75*20%)</f>
        <v>0.8</v>
      </c>
      <c r="F87" s="46">
        <f>F75</f>
        <v>0.83</v>
      </c>
      <c r="G87" s="43" t="str">
        <f>G75</f>
        <v>Асфальтобетонный завод</v>
      </c>
      <c r="H87" s="43"/>
      <c r="I87" s="43"/>
      <c r="J87" s="43"/>
      <c r="K87" s="5"/>
      <c r="L87" s="5"/>
    </row>
    <row r="88" spans="1:12" ht="18.75">
      <c r="A88" s="41">
        <v>15</v>
      </c>
      <c r="B88" s="45">
        <v>8</v>
      </c>
      <c r="C88" s="45">
        <f aca="true" t="shared" si="11" ref="C88:H89">C76-(C76*20%)</f>
        <v>5.6</v>
      </c>
      <c r="D88" s="45">
        <f t="shared" si="11"/>
        <v>4</v>
      </c>
      <c r="E88" s="45">
        <f t="shared" si="11"/>
        <v>3.2</v>
      </c>
      <c r="F88" s="45">
        <f t="shared" si="11"/>
        <v>2.4</v>
      </c>
      <c r="G88" s="45">
        <f t="shared" si="11"/>
        <v>1.6</v>
      </c>
      <c r="H88" s="43" t="str">
        <f>H76</f>
        <v>Торговый центр</v>
      </c>
      <c r="I88" s="43"/>
      <c r="J88" s="43"/>
      <c r="K88" s="5"/>
      <c r="L88" s="5"/>
    </row>
    <row r="89" spans="1:12" ht="18.75">
      <c r="A89" s="41">
        <v>15</v>
      </c>
      <c r="B89" s="45">
        <f>B77-(B77*20%)</f>
        <v>8</v>
      </c>
      <c r="C89" s="45">
        <f>C77-(C77*20%)</f>
        <v>6.4</v>
      </c>
      <c r="D89" s="45">
        <f>D77-(D77*20%)</f>
        <v>4.8</v>
      </c>
      <c r="E89" s="45">
        <f>E77-(E77*20%)</f>
        <v>4</v>
      </c>
      <c r="F89" s="45">
        <f t="shared" si="11"/>
        <v>3.2</v>
      </c>
      <c r="G89" s="45">
        <f t="shared" si="11"/>
        <v>2.4</v>
      </c>
      <c r="H89" s="45">
        <f t="shared" si="11"/>
        <v>0.8</v>
      </c>
      <c r="I89" s="43" t="str">
        <f>I77</f>
        <v>с. Дзержинское</v>
      </c>
      <c r="J89" s="43"/>
      <c r="K89" s="5"/>
      <c r="L89" s="5"/>
    </row>
    <row r="90" spans="1:12" ht="17.25" customHeight="1">
      <c r="A90" s="23"/>
      <c r="B90" s="24"/>
      <c r="C90" s="24"/>
      <c r="D90" s="24"/>
      <c r="E90" s="24"/>
      <c r="F90" s="24"/>
      <c r="G90" s="5"/>
      <c r="H90" s="5"/>
      <c r="I90" s="5"/>
      <c r="J90" s="5"/>
      <c r="K90" s="5"/>
      <c r="L90" s="5"/>
    </row>
    <row r="91" spans="1:12" ht="18.75" hidden="1">
      <c r="A91" s="23"/>
      <c r="B91" s="24"/>
      <c r="C91" s="24"/>
      <c r="D91" s="24"/>
      <c r="E91" s="24"/>
      <c r="F91" s="24"/>
      <c r="G91" s="5"/>
      <c r="H91" s="5"/>
      <c r="I91" s="5"/>
      <c r="J91" s="5"/>
      <c r="K91" s="5"/>
      <c r="L91" s="5"/>
    </row>
  </sheetData>
  <mergeCells count="2">
    <mergeCell ref="J5:L5"/>
    <mergeCell ref="A3:O3"/>
  </mergeCells>
  <printOptions/>
  <pageMargins left="0.74" right="0.49" top="0.3" bottom="0.35" header="0.36" footer="0.34"/>
  <pageSetup horizontalDpi="600" verticalDpi="600" orientation="portrait" paperSize="9" scale="55" r:id="rId1"/>
  <rowBreaks count="1" manualBreakCount="1">
    <brk id="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demikova</dc:creator>
  <cp:keywords/>
  <dc:description/>
  <cp:lastModifiedBy>avtzamnaheksp</cp:lastModifiedBy>
  <cp:lastPrinted>2013-06-28T09:22:13Z</cp:lastPrinted>
  <dcterms:created xsi:type="dcterms:W3CDTF">2011-10-10T08:22:39Z</dcterms:created>
  <dcterms:modified xsi:type="dcterms:W3CDTF">2013-06-28T09:24:06Z</dcterms:modified>
  <cp:category/>
  <cp:version/>
  <cp:contentType/>
  <cp:contentStatus/>
</cp:coreProperties>
</file>